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810"/>
  <workbookPr/>
  <mc:AlternateContent xmlns:mc="http://schemas.openxmlformats.org/markup-compatibility/2006">
    <mc:Choice Requires="x15">
      <x15ac:absPath xmlns:x15ac="http://schemas.microsoft.com/office/spreadsheetml/2010/11/ac" url="/Users/kevinchiang/Documents/Teaching/BSAD 295/Excel folder/"/>
    </mc:Choice>
  </mc:AlternateContent>
  <bookViews>
    <workbookView xWindow="0" yWindow="460" windowWidth="28800" windowHeight="176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1" l="1"/>
  <c r="B6" i="1"/>
  <c r="B7" i="1"/>
  <c r="B10" i="1"/>
  <c r="C10" i="1"/>
  <c r="C8" i="1"/>
  <c r="C7" i="1"/>
  <c r="C9" i="1"/>
  <c r="C12" i="1"/>
  <c r="C13" i="1"/>
  <c r="C20" i="1"/>
  <c r="C21" i="1"/>
  <c r="D11" i="1"/>
  <c r="D10" i="1"/>
  <c r="D8" i="1"/>
  <c r="D7" i="1"/>
  <c r="D9" i="1"/>
  <c r="D12" i="1"/>
  <c r="D13" i="1"/>
  <c r="D20" i="1"/>
  <c r="D21" i="1"/>
  <c r="E11" i="1"/>
  <c r="E10" i="1"/>
  <c r="E8" i="1"/>
  <c r="E7" i="1"/>
  <c r="E9" i="1"/>
  <c r="E12" i="1"/>
  <c r="E13" i="1"/>
  <c r="E20" i="1"/>
  <c r="E21" i="1"/>
  <c r="F11" i="1"/>
  <c r="F10" i="1"/>
  <c r="F8" i="1"/>
  <c r="F7" i="1"/>
  <c r="F9" i="1"/>
  <c r="F12" i="1"/>
  <c r="F13" i="1"/>
  <c r="F20" i="1"/>
  <c r="F21" i="1"/>
  <c r="G11" i="1"/>
  <c r="G10" i="1"/>
  <c r="G8" i="1"/>
  <c r="G7" i="1"/>
  <c r="G9" i="1"/>
  <c r="G12" i="1"/>
  <c r="G13" i="1"/>
  <c r="G20" i="1"/>
  <c r="G21" i="1"/>
  <c r="H11" i="1"/>
  <c r="H10" i="1"/>
  <c r="H8" i="1"/>
  <c r="H7" i="1"/>
  <c r="H9" i="1"/>
  <c r="H12" i="1"/>
  <c r="H13" i="1"/>
  <c r="H20" i="1"/>
  <c r="H21" i="1"/>
  <c r="I11" i="1"/>
  <c r="I10" i="1"/>
  <c r="I8" i="1"/>
  <c r="I7" i="1"/>
  <c r="I9" i="1"/>
  <c r="I12" i="1"/>
  <c r="I13" i="1"/>
  <c r="I20" i="1"/>
  <c r="I21" i="1"/>
  <c r="J11" i="1"/>
  <c r="J10" i="1"/>
  <c r="J8" i="1"/>
  <c r="J7" i="1"/>
  <c r="J9" i="1"/>
  <c r="J12" i="1"/>
  <c r="J13" i="1"/>
  <c r="J20" i="1"/>
  <c r="J21" i="1"/>
  <c r="K11" i="1"/>
  <c r="K10" i="1"/>
  <c r="K8" i="1"/>
  <c r="K7" i="1"/>
  <c r="K9" i="1"/>
  <c r="K12" i="1"/>
  <c r="K13" i="1"/>
  <c r="K20" i="1"/>
  <c r="K21" i="1"/>
  <c r="L11" i="1"/>
  <c r="L10" i="1"/>
  <c r="L8" i="1"/>
  <c r="L7" i="1"/>
  <c r="L9" i="1"/>
  <c r="L12" i="1"/>
  <c r="L13" i="1"/>
  <c r="L20" i="1"/>
  <c r="L21" i="1"/>
  <c r="B13" i="1"/>
  <c r="B20" i="1"/>
  <c r="B21" i="1"/>
  <c r="B5" i="1"/>
  <c r="C5" i="1"/>
  <c r="D5" i="1"/>
  <c r="E5" i="1"/>
  <c r="F5" i="1"/>
  <c r="G5" i="1"/>
  <c r="H5" i="1"/>
  <c r="I5" i="1"/>
  <c r="J5" i="1"/>
  <c r="K5" i="1"/>
  <c r="L5" i="1"/>
  <c r="L3" i="1"/>
  <c r="L16" i="1"/>
  <c r="C14" i="1"/>
  <c r="D14" i="1"/>
  <c r="E14" i="1"/>
  <c r="F14" i="1"/>
  <c r="G14" i="1"/>
  <c r="H14" i="1"/>
  <c r="I14" i="1"/>
  <c r="J14" i="1"/>
  <c r="K14" i="1"/>
  <c r="L14" i="1"/>
  <c r="L17" i="1"/>
  <c r="K3" i="1"/>
  <c r="K16" i="1"/>
  <c r="K17" i="1"/>
  <c r="J3" i="1"/>
  <c r="J16" i="1"/>
  <c r="J17" i="1"/>
  <c r="I3" i="1"/>
  <c r="I16" i="1"/>
  <c r="I17" i="1"/>
  <c r="H3" i="1"/>
  <c r="H16" i="1"/>
  <c r="H17" i="1"/>
  <c r="G3" i="1"/>
  <c r="G16" i="1"/>
  <c r="G17" i="1"/>
  <c r="F3" i="1"/>
  <c r="F16" i="1"/>
  <c r="F17" i="1"/>
  <c r="E3" i="1"/>
  <c r="E16" i="1"/>
  <c r="E17" i="1"/>
  <c r="D3" i="1"/>
  <c r="D16" i="1"/>
  <c r="D17" i="1"/>
  <c r="C3" i="1"/>
  <c r="C16" i="1"/>
  <c r="B17" i="1"/>
</calcChain>
</file>

<file path=xl/sharedStrings.xml><?xml version="1.0" encoding="utf-8"?>
<sst xmlns="http://schemas.openxmlformats.org/spreadsheetml/2006/main" count="35" uniqueCount="32">
  <si>
    <t>Walmart</t>
  </si>
  <si>
    <t>Today</t>
  </si>
  <si>
    <t>D</t>
  </si>
  <si>
    <t>E</t>
  </si>
  <si>
    <t>D/(D+E)</t>
  </si>
  <si>
    <t>D/E</t>
  </si>
  <si>
    <t>Beta</t>
  </si>
  <si>
    <t>Unlevered Beta</t>
  </si>
  <si>
    <t>Tax Rate</t>
  </si>
  <si>
    <t>30-Year T-Bond YTM</t>
  </si>
  <si>
    <t>Market Risk Premium</t>
  </si>
  <si>
    <t>Cost of Equity</t>
  </si>
  <si>
    <t>AA</t>
  </si>
  <si>
    <t>EBIT</t>
  </si>
  <si>
    <t>Interest Expense</t>
  </si>
  <si>
    <t>Firm Value</t>
  </si>
  <si>
    <t>(Likely) Bond Rating</t>
  </si>
  <si>
    <t>Credit Spread</t>
  </si>
  <si>
    <t>Pre-Tax Cost of Debt</t>
  </si>
  <si>
    <t>Interest Coverage Ratio</t>
  </si>
  <si>
    <t>Likely Interest Rate</t>
  </si>
  <si>
    <t>Inf.</t>
  </si>
  <si>
    <t>AAA</t>
  </si>
  <si>
    <t>A</t>
  </si>
  <si>
    <t>WACC</t>
  </si>
  <si>
    <t>A-</t>
  </si>
  <si>
    <t>BBB</t>
  </si>
  <si>
    <t>BB</t>
  </si>
  <si>
    <t>B-</t>
  </si>
  <si>
    <t>CC</t>
  </si>
  <si>
    <t>Min</t>
  </si>
  <si>
    <t>What if?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</si>
</sst>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146" zoomScaleNormal="146" workbookViewId="0">
      <selection activeCell="M12" sqref="M12"/>
    </sheetView>
  </sheetViews>
  <sheetFormatPr baseColWidth="10" defaultRowHeight="16" x14ac:dyDescent="0.2"/>
  <cols>
    <col min="1" max="1" width="21.83203125" customWidth="1"/>
  </cols>
  <sheetData>
    <row r="1" spans="1:12" x14ac:dyDescent="0.2">
      <c r="A1" s="1" t="s">
        <v>0</v>
      </c>
    </row>
    <row r="2" spans="1:12" x14ac:dyDescent="0.2">
      <c r="B2" s="2" t="s">
        <v>1</v>
      </c>
      <c r="C2" s="7" t="s">
        <v>31</v>
      </c>
      <c r="D2" s="7"/>
      <c r="E2" s="7"/>
      <c r="F2" s="7"/>
      <c r="G2" s="7"/>
      <c r="H2" s="7"/>
      <c r="I2" s="7"/>
      <c r="J2" s="7"/>
      <c r="K2" s="7"/>
      <c r="L2" s="7"/>
    </row>
    <row r="3" spans="1:12" x14ac:dyDescent="0.2">
      <c r="A3" t="s">
        <v>2</v>
      </c>
      <c r="B3" s="6">
        <v>67.7</v>
      </c>
      <c r="C3" s="2">
        <f>C5*C6</f>
        <v>0</v>
      </c>
      <c r="D3" s="2">
        <f t="shared" ref="D3:L3" si="0">D5*D6</f>
        <v>32.330000000000005</v>
      </c>
      <c r="E3" s="2">
        <f t="shared" si="0"/>
        <v>64.660000000000011</v>
      </c>
      <c r="F3" s="2">
        <f t="shared" si="0"/>
        <v>96.99</v>
      </c>
      <c r="G3" s="2">
        <f t="shared" si="0"/>
        <v>129.32000000000002</v>
      </c>
      <c r="H3" s="2">
        <f t="shared" si="0"/>
        <v>161.65</v>
      </c>
      <c r="I3" s="2">
        <f t="shared" si="0"/>
        <v>193.98</v>
      </c>
      <c r="J3" s="2">
        <f t="shared" si="0"/>
        <v>226.31</v>
      </c>
      <c r="K3" s="2">
        <f t="shared" si="0"/>
        <v>258.64000000000004</v>
      </c>
      <c r="L3" s="2">
        <f t="shared" si="0"/>
        <v>290.97000000000003</v>
      </c>
    </row>
    <row r="4" spans="1:12" x14ac:dyDescent="0.2">
      <c r="A4" t="s">
        <v>3</v>
      </c>
      <c r="B4" s="6">
        <v>255.6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A5" t="s">
        <v>15</v>
      </c>
      <c r="B5" s="2">
        <f>B3+B4</f>
        <v>323.3</v>
      </c>
      <c r="C5" s="2">
        <f t="shared" ref="C5:L5" si="1">B5</f>
        <v>323.3</v>
      </c>
      <c r="D5" s="2">
        <f t="shared" si="1"/>
        <v>323.3</v>
      </c>
      <c r="E5" s="2">
        <f t="shared" si="1"/>
        <v>323.3</v>
      </c>
      <c r="F5" s="2">
        <f t="shared" si="1"/>
        <v>323.3</v>
      </c>
      <c r="G5" s="2">
        <f t="shared" si="1"/>
        <v>323.3</v>
      </c>
      <c r="H5" s="2">
        <f t="shared" si="1"/>
        <v>323.3</v>
      </c>
      <c r="I5" s="2">
        <f t="shared" si="1"/>
        <v>323.3</v>
      </c>
      <c r="J5" s="2">
        <f t="shared" si="1"/>
        <v>323.3</v>
      </c>
      <c r="K5" s="2">
        <f t="shared" si="1"/>
        <v>323.3</v>
      </c>
      <c r="L5" s="2">
        <f t="shared" si="1"/>
        <v>323.3</v>
      </c>
    </row>
    <row r="6" spans="1:12" x14ac:dyDescent="0.2">
      <c r="A6" t="s">
        <v>4</v>
      </c>
      <c r="B6" s="3">
        <f>B3/(B3+B4)</f>
        <v>0.20940303124033405</v>
      </c>
      <c r="C6" s="8">
        <v>0</v>
      </c>
      <c r="D6" s="8">
        <v>0.1</v>
      </c>
      <c r="E6" s="8">
        <v>0.2</v>
      </c>
      <c r="F6" s="8">
        <v>0.3</v>
      </c>
      <c r="G6" s="8">
        <v>0.4</v>
      </c>
      <c r="H6" s="8">
        <v>0.5</v>
      </c>
      <c r="I6" s="8">
        <v>0.6</v>
      </c>
      <c r="J6" s="8">
        <v>0.7</v>
      </c>
      <c r="K6" s="8">
        <v>0.8</v>
      </c>
      <c r="L6" s="8">
        <v>0.9</v>
      </c>
    </row>
    <row r="7" spans="1:12" x14ac:dyDescent="0.2">
      <c r="A7" t="s">
        <v>5</v>
      </c>
      <c r="B7" s="3">
        <f>B6/(1-B6)</f>
        <v>0.26486697965571204</v>
      </c>
      <c r="C7" s="3">
        <f t="shared" ref="C7:L7" si="2">C6/(1-C6)</f>
        <v>0</v>
      </c>
      <c r="D7" s="3">
        <f t="shared" si="2"/>
        <v>0.11111111111111112</v>
      </c>
      <c r="E7" s="3">
        <f t="shared" si="2"/>
        <v>0.25</v>
      </c>
      <c r="F7" s="3">
        <f t="shared" si="2"/>
        <v>0.4285714285714286</v>
      </c>
      <c r="G7" s="3">
        <f t="shared" si="2"/>
        <v>0.66666666666666674</v>
      </c>
      <c r="H7" s="3">
        <f t="shared" si="2"/>
        <v>1</v>
      </c>
      <c r="I7" s="3">
        <f t="shared" si="2"/>
        <v>1.4999999999999998</v>
      </c>
      <c r="J7" s="3">
        <f t="shared" si="2"/>
        <v>2.333333333333333</v>
      </c>
      <c r="K7" s="3">
        <f t="shared" si="2"/>
        <v>4.0000000000000009</v>
      </c>
      <c r="L7" s="3">
        <f t="shared" si="2"/>
        <v>9.0000000000000018</v>
      </c>
    </row>
    <row r="8" spans="1:12" x14ac:dyDescent="0.2">
      <c r="A8" t="s">
        <v>8</v>
      </c>
      <c r="B8" s="6">
        <v>0.35</v>
      </c>
      <c r="C8" s="6">
        <f t="shared" ref="C8:L8" si="3">B8</f>
        <v>0.35</v>
      </c>
      <c r="D8" s="6">
        <f t="shared" si="3"/>
        <v>0.35</v>
      </c>
      <c r="E8" s="6">
        <f t="shared" si="3"/>
        <v>0.35</v>
      </c>
      <c r="F8" s="6">
        <f t="shared" si="3"/>
        <v>0.35</v>
      </c>
      <c r="G8" s="6">
        <f t="shared" si="3"/>
        <v>0.35</v>
      </c>
      <c r="H8" s="6">
        <f t="shared" si="3"/>
        <v>0.35</v>
      </c>
      <c r="I8" s="6">
        <f t="shared" si="3"/>
        <v>0.35</v>
      </c>
      <c r="J8" s="6">
        <f t="shared" si="3"/>
        <v>0.35</v>
      </c>
      <c r="K8" s="6">
        <f t="shared" si="3"/>
        <v>0.35</v>
      </c>
      <c r="L8" s="6">
        <f t="shared" si="3"/>
        <v>0.35</v>
      </c>
    </row>
    <row r="9" spans="1:12" x14ac:dyDescent="0.2">
      <c r="A9" t="s">
        <v>6</v>
      </c>
      <c r="B9" s="9">
        <v>0.65</v>
      </c>
      <c r="C9" s="3">
        <f>C10*(1+(1-C8)*C7)</f>
        <v>0.55453013133959717</v>
      </c>
      <c r="D9" s="3">
        <f t="shared" ref="D9:L9" si="4">D10*(1+(1-D8)*D7)</f>
        <v>0.59457952971412364</v>
      </c>
      <c r="E9" s="3">
        <f t="shared" si="4"/>
        <v>0.64464127768228174</v>
      </c>
      <c r="F9" s="3">
        <f t="shared" si="4"/>
        <v>0.70900638221277057</v>
      </c>
      <c r="G9" s="3">
        <f t="shared" si="4"/>
        <v>0.79482652158675593</v>
      </c>
      <c r="H9" s="3">
        <f t="shared" si="4"/>
        <v>0.91497471671033526</v>
      </c>
      <c r="I9" s="3">
        <f t="shared" si="4"/>
        <v>1.0951970093957044</v>
      </c>
      <c r="J9" s="3">
        <f t="shared" si="4"/>
        <v>1.3955674972046528</v>
      </c>
      <c r="K9" s="3">
        <f t="shared" si="4"/>
        <v>1.9963084728225502</v>
      </c>
      <c r="L9" s="3">
        <f t="shared" si="4"/>
        <v>3.7985313996762415</v>
      </c>
    </row>
    <row r="10" spans="1:12" x14ac:dyDescent="0.2">
      <c r="A10" t="s">
        <v>7</v>
      </c>
      <c r="B10" s="3">
        <f>B9/(1+((1-B8)*B7))</f>
        <v>0.55453013133959717</v>
      </c>
      <c r="C10" s="3">
        <f t="shared" ref="C10:L10" si="5">B10</f>
        <v>0.55453013133959717</v>
      </c>
      <c r="D10" s="3">
        <f t="shared" si="5"/>
        <v>0.55453013133959717</v>
      </c>
      <c r="E10" s="3">
        <f t="shared" si="5"/>
        <v>0.55453013133959717</v>
      </c>
      <c r="F10" s="3">
        <f t="shared" si="5"/>
        <v>0.55453013133959717</v>
      </c>
      <c r="G10" s="3">
        <f t="shared" si="5"/>
        <v>0.55453013133959717</v>
      </c>
      <c r="H10" s="3">
        <f t="shared" si="5"/>
        <v>0.55453013133959717</v>
      </c>
      <c r="I10" s="3">
        <f t="shared" si="5"/>
        <v>0.55453013133959717</v>
      </c>
      <c r="J10" s="3">
        <f t="shared" si="5"/>
        <v>0.55453013133959717</v>
      </c>
      <c r="K10" s="3">
        <f t="shared" si="5"/>
        <v>0.55453013133959717</v>
      </c>
      <c r="L10" s="3">
        <f t="shared" si="5"/>
        <v>0.55453013133959717</v>
      </c>
    </row>
    <row r="11" spans="1:12" x14ac:dyDescent="0.2">
      <c r="A11" t="s">
        <v>9</v>
      </c>
      <c r="B11" s="10">
        <v>0.03</v>
      </c>
      <c r="C11" s="10">
        <f t="shared" ref="C11:L11" si="6">B11</f>
        <v>0.03</v>
      </c>
      <c r="D11" s="10">
        <f t="shared" si="6"/>
        <v>0.03</v>
      </c>
      <c r="E11" s="10">
        <f t="shared" si="6"/>
        <v>0.03</v>
      </c>
      <c r="F11" s="10">
        <f t="shared" si="6"/>
        <v>0.03</v>
      </c>
      <c r="G11" s="10">
        <f t="shared" si="6"/>
        <v>0.03</v>
      </c>
      <c r="H11" s="10">
        <f t="shared" si="6"/>
        <v>0.03</v>
      </c>
      <c r="I11" s="10">
        <f t="shared" si="6"/>
        <v>0.03</v>
      </c>
      <c r="J11" s="10">
        <f t="shared" si="6"/>
        <v>0.03</v>
      </c>
      <c r="K11" s="10">
        <f t="shared" si="6"/>
        <v>0.03</v>
      </c>
      <c r="L11" s="10">
        <f t="shared" si="6"/>
        <v>0.03</v>
      </c>
    </row>
    <row r="12" spans="1:12" x14ac:dyDescent="0.2">
      <c r="A12" t="s">
        <v>10</v>
      </c>
      <c r="B12" s="10">
        <v>0.05</v>
      </c>
      <c r="C12" s="10">
        <f t="shared" ref="C12:L12" si="7">B12</f>
        <v>0.05</v>
      </c>
      <c r="D12" s="10">
        <f t="shared" si="7"/>
        <v>0.05</v>
      </c>
      <c r="E12" s="10">
        <f t="shared" si="7"/>
        <v>0.05</v>
      </c>
      <c r="F12" s="10">
        <f t="shared" si="7"/>
        <v>0.05</v>
      </c>
      <c r="G12" s="10">
        <f t="shared" si="7"/>
        <v>0.05</v>
      </c>
      <c r="H12" s="10">
        <f t="shared" si="7"/>
        <v>0.05</v>
      </c>
      <c r="I12" s="10">
        <f t="shared" si="7"/>
        <v>0.05</v>
      </c>
      <c r="J12" s="10">
        <f t="shared" si="7"/>
        <v>0.05</v>
      </c>
      <c r="K12" s="10">
        <f t="shared" si="7"/>
        <v>0.05</v>
      </c>
      <c r="L12" s="10">
        <f t="shared" si="7"/>
        <v>0.05</v>
      </c>
    </row>
    <row r="13" spans="1:12" x14ac:dyDescent="0.2">
      <c r="A13" t="s">
        <v>11</v>
      </c>
      <c r="B13" s="5">
        <f>B11+B9*B12</f>
        <v>6.25E-2</v>
      </c>
      <c r="C13" s="5">
        <f t="shared" ref="C13:L13" si="8">C11+C9*C12</f>
        <v>5.7726506566979863E-2</v>
      </c>
      <c r="D13" s="5">
        <f t="shared" si="8"/>
        <v>5.9728976485706187E-2</v>
      </c>
      <c r="E13" s="5">
        <f t="shared" si="8"/>
        <v>6.2232063884114085E-2</v>
      </c>
      <c r="F13" s="5">
        <f t="shared" si="8"/>
        <v>6.5450319110638533E-2</v>
      </c>
      <c r="G13" s="5">
        <f t="shared" si="8"/>
        <v>6.9741326079337806E-2</v>
      </c>
      <c r="H13" s="5">
        <f t="shared" si="8"/>
        <v>7.5748735835516764E-2</v>
      </c>
      <c r="I13" s="5">
        <f t="shared" si="8"/>
        <v>8.4759850469785222E-2</v>
      </c>
      <c r="J13" s="5">
        <f t="shared" si="8"/>
        <v>9.9778374860232638E-2</v>
      </c>
      <c r="K13" s="5">
        <f t="shared" si="8"/>
        <v>0.12981542364112753</v>
      </c>
      <c r="L13" s="5">
        <f t="shared" si="8"/>
        <v>0.21992656998381208</v>
      </c>
    </row>
    <row r="14" spans="1:12" x14ac:dyDescent="0.2">
      <c r="A14" t="s">
        <v>13</v>
      </c>
      <c r="B14" s="6">
        <v>22.76</v>
      </c>
      <c r="C14" s="6">
        <f t="shared" ref="C14:L14" si="9">B14</f>
        <v>22.76</v>
      </c>
      <c r="D14" s="6">
        <f t="shared" si="9"/>
        <v>22.76</v>
      </c>
      <c r="E14" s="6">
        <f t="shared" si="9"/>
        <v>22.76</v>
      </c>
      <c r="F14" s="6">
        <f t="shared" si="9"/>
        <v>22.76</v>
      </c>
      <c r="G14" s="6">
        <f t="shared" si="9"/>
        <v>22.76</v>
      </c>
      <c r="H14" s="6">
        <f t="shared" si="9"/>
        <v>22.76</v>
      </c>
      <c r="I14" s="6">
        <f t="shared" si="9"/>
        <v>22.76</v>
      </c>
      <c r="J14" s="6">
        <f t="shared" si="9"/>
        <v>22.76</v>
      </c>
      <c r="K14" s="6">
        <f t="shared" si="9"/>
        <v>22.76</v>
      </c>
      <c r="L14" s="6">
        <f t="shared" si="9"/>
        <v>22.76</v>
      </c>
    </row>
    <row r="15" spans="1:12" x14ac:dyDescent="0.2">
      <c r="A15" t="s">
        <v>20</v>
      </c>
      <c r="B15" s="2"/>
      <c r="C15" s="5">
        <v>3.2000000000000001E-2</v>
      </c>
      <c r="D15" s="5">
        <v>3.2000000000000001E-2</v>
      </c>
      <c r="E15" s="5">
        <v>3.2000000000000001E-2</v>
      </c>
      <c r="F15" s="5">
        <v>3.5000000000000003E-2</v>
      </c>
      <c r="G15" s="5">
        <v>0.04</v>
      </c>
      <c r="H15" s="5">
        <v>4.2500000000000003E-2</v>
      </c>
      <c r="I15" s="5">
        <v>4.4999999999999998E-2</v>
      </c>
      <c r="J15" s="5">
        <v>0.05</v>
      </c>
      <c r="K15" s="5">
        <v>7.2499999999999995E-2</v>
      </c>
      <c r="L15" s="5">
        <v>0.09</v>
      </c>
    </row>
    <row r="16" spans="1:12" x14ac:dyDescent="0.2">
      <c r="A16" t="s">
        <v>14</v>
      </c>
      <c r="B16" s="2">
        <v>2.37</v>
      </c>
      <c r="C16" s="2">
        <f t="shared" ref="C16:L16" si="10">C3*C15</f>
        <v>0</v>
      </c>
      <c r="D16" s="3">
        <f t="shared" si="10"/>
        <v>1.0345600000000001</v>
      </c>
      <c r="E16" s="3">
        <f t="shared" si="10"/>
        <v>2.0691200000000003</v>
      </c>
      <c r="F16" s="3">
        <f t="shared" si="10"/>
        <v>3.3946499999999999</v>
      </c>
      <c r="G16" s="3">
        <f t="shared" si="10"/>
        <v>5.1728000000000014</v>
      </c>
      <c r="H16" s="3">
        <f t="shared" si="10"/>
        <v>6.8701250000000007</v>
      </c>
      <c r="I16" s="3">
        <f t="shared" si="10"/>
        <v>8.729099999999999</v>
      </c>
      <c r="J16" s="3">
        <f t="shared" si="10"/>
        <v>11.3155</v>
      </c>
      <c r="K16" s="3">
        <f t="shared" si="10"/>
        <v>18.7514</v>
      </c>
      <c r="L16" s="3">
        <f t="shared" si="10"/>
        <v>26.1873</v>
      </c>
    </row>
    <row r="17" spans="1:12" x14ac:dyDescent="0.2">
      <c r="A17" t="s">
        <v>19</v>
      </c>
      <c r="B17" s="3">
        <f>B14/B16</f>
        <v>9.6033755274261612</v>
      </c>
      <c r="C17" s="2" t="s">
        <v>21</v>
      </c>
      <c r="D17" s="3">
        <f t="shared" ref="D17:L17" si="11">D14/D16</f>
        <v>21.999690689761831</v>
      </c>
      <c r="E17" s="3">
        <f t="shared" si="11"/>
        <v>10.999845344880915</v>
      </c>
      <c r="F17" s="3">
        <f t="shared" si="11"/>
        <v>6.7046676387845583</v>
      </c>
      <c r="G17" s="3">
        <f t="shared" si="11"/>
        <v>4.3999381379523657</v>
      </c>
      <c r="H17" s="3">
        <f t="shared" si="11"/>
        <v>3.3128945979876638</v>
      </c>
      <c r="I17" s="3">
        <f t="shared" si="11"/>
        <v>2.6073707484162174</v>
      </c>
      <c r="J17" s="3">
        <f t="shared" si="11"/>
        <v>2.0114002916353675</v>
      </c>
      <c r="K17" s="3">
        <f t="shared" si="11"/>
        <v>1.2137760380558251</v>
      </c>
      <c r="L17" s="3">
        <f t="shared" si="11"/>
        <v>0.86912358280540569</v>
      </c>
    </row>
    <row r="18" spans="1:12" x14ac:dyDescent="0.2">
      <c r="A18" t="s">
        <v>16</v>
      </c>
      <c r="B18" s="2" t="s">
        <v>12</v>
      </c>
      <c r="C18" s="2" t="s">
        <v>22</v>
      </c>
      <c r="D18" s="2" t="s">
        <v>22</v>
      </c>
      <c r="E18" s="2" t="s">
        <v>22</v>
      </c>
      <c r="F18" s="2" t="s">
        <v>12</v>
      </c>
      <c r="G18" s="2" t="s">
        <v>23</v>
      </c>
      <c r="H18" s="2" t="s">
        <v>25</v>
      </c>
      <c r="I18" s="2" t="s">
        <v>26</v>
      </c>
      <c r="J18" s="2" t="s">
        <v>27</v>
      </c>
      <c r="K18" s="2" t="s">
        <v>28</v>
      </c>
      <c r="L18" s="2" t="s">
        <v>29</v>
      </c>
    </row>
    <row r="19" spans="1:12" x14ac:dyDescent="0.2">
      <c r="A19" t="s">
        <v>17</v>
      </c>
      <c r="B19" s="4">
        <v>5.0000000000000001E-3</v>
      </c>
      <c r="C19" s="4">
        <v>2E-3</v>
      </c>
      <c r="D19" s="4">
        <v>2E-3</v>
      </c>
      <c r="E19" s="4">
        <v>2E-3</v>
      </c>
      <c r="F19" s="4">
        <v>5.0000000000000001E-3</v>
      </c>
      <c r="G19" s="4">
        <v>0.01</v>
      </c>
      <c r="H19" s="4">
        <v>1.2500000000000001E-2</v>
      </c>
      <c r="I19" s="4">
        <v>1.4999999999999999E-2</v>
      </c>
      <c r="J19" s="4">
        <v>0.02</v>
      </c>
      <c r="K19" s="4">
        <v>4.2500000000000003E-2</v>
      </c>
      <c r="L19" s="4">
        <v>0.06</v>
      </c>
    </row>
    <row r="20" spans="1:12" x14ac:dyDescent="0.2">
      <c r="A20" t="s">
        <v>18</v>
      </c>
      <c r="B20" s="5">
        <f t="shared" ref="B20:L20" si="12">B11+B19</f>
        <v>3.4999999999999996E-2</v>
      </c>
      <c r="C20" s="5">
        <f t="shared" si="12"/>
        <v>3.2000000000000001E-2</v>
      </c>
      <c r="D20" s="5">
        <f t="shared" si="12"/>
        <v>3.2000000000000001E-2</v>
      </c>
      <c r="E20" s="5">
        <f t="shared" si="12"/>
        <v>3.2000000000000001E-2</v>
      </c>
      <c r="F20" s="5">
        <f t="shared" si="12"/>
        <v>3.4999999999999996E-2</v>
      </c>
      <c r="G20" s="5">
        <f t="shared" si="12"/>
        <v>0.04</v>
      </c>
      <c r="H20" s="5">
        <f t="shared" si="12"/>
        <v>4.2499999999999996E-2</v>
      </c>
      <c r="I20" s="5">
        <f t="shared" si="12"/>
        <v>4.4999999999999998E-2</v>
      </c>
      <c r="J20" s="5">
        <f t="shared" si="12"/>
        <v>0.05</v>
      </c>
      <c r="K20" s="5">
        <f t="shared" si="12"/>
        <v>7.2500000000000009E-2</v>
      </c>
      <c r="L20" s="5">
        <f t="shared" si="12"/>
        <v>0.09</v>
      </c>
    </row>
    <row r="21" spans="1:12" x14ac:dyDescent="0.2">
      <c r="A21" t="s">
        <v>24</v>
      </c>
      <c r="B21" s="4">
        <f>(1-B6)*B13+B6*B20*(1-B8)</f>
        <v>5.417622950819672E-2</v>
      </c>
      <c r="C21" s="4">
        <f t="shared" ref="C21:L21" si="13">(1-C6)*C13+C6*C20*(1-C8)</f>
        <v>5.7726506566979863E-2</v>
      </c>
      <c r="D21" s="4">
        <f t="shared" si="13"/>
        <v>5.5836078837135567E-2</v>
      </c>
      <c r="E21" s="4">
        <f t="shared" si="13"/>
        <v>5.394565110729127E-2</v>
      </c>
      <c r="F21" s="4">
        <f t="shared" si="13"/>
        <v>5.2640223377446969E-2</v>
      </c>
      <c r="G21" s="4">
        <f t="shared" si="13"/>
        <v>5.2244795647602683E-2</v>
      </c>
      <c r="H21" s="4">
        <f t="shared" si="13"/>
        <v>5.1686867917758381E-2</v>
      </c>
      <c r="I21" s="4">
        <f t="shared" si="13"/>
        <v>5.1453940187914091E-2</v>
      </c>
      <c r="J21" s="4">
        <f t="shared" si="13"/>
        <v>5.2683512458069792E-2</v>
      </c>
      <c r="K21" s="4">
        <f t="shared" si="13"/>
        <v>6.3663084728225502E-2</v>
      </c>
      <c r="L21" s="4">
        <f t="shared" si="13"/>
        <v>7.4642656998381213E-2</v>
      </c>
    </row>
    <row r="22" spans="1:12" x14ac:dyDescent="0.2">
      <c r="B22" s="2"/>
      <c r="C22" s="2"/>
      <c r="D22" s="2"/>
      <c r="E22" s="2"/>
      <c r="F22" s="2"/>
      <c r="G22" s="2"/>
      <c r="H22" s="2"/>
      <c r="I22" s="2" t="s">
        <v>30</v>
      </c>
      <c r="J22" s="2"/>
      <c r="K22" s="2"/>
      <c r="L22" s="2"/>
    </row>
  </sheetData>
  <mergeCells count="1">
    <mergeCell ref="C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2017-10-16T19:01:56Z</dcterms:created>
  <dcterms:modified xsi:type="dcterms:W3CDTF">2017-10-24T00:33:26Z</dcterms:modified>
</cp:coreProperties>
</file>